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pro/Google Drive/Upflow [Shared]/2. Sales &amp; Marketing/Sales/9. Material/7. AR Costs Estimations/"/>
    </mc:Choice>
  </mc:AlternateContent>
  <xr:revisionPtr revIDLastSave="0" documentId="13_ncr:1_{72C53947-BC8A-0349-B248-9FE34501B298}" xr6:coauthVersionLast="43" xr6:coauthVersionMax="43" xr10:uidLastSave="{00000000-0000-0000-0000-000000000000}"/>
  <bookViews>
    <workbookView xWindow="0" yWindow="460" windowWidth="33600" windowHeight="19700" xr2:uid="{00000000-000D-0000-FFFF-FFFF00000000}"/>
  </bookViews>
  <sheets>
    <sheet name="FR Couts Poste Clients" sheetId="1" r:id="rId1"/>
    <sheet name="EN Accounts receivable cos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2" l="1"/>
  <c r="D48" i="2"/>
  <c r="D54" i="2" s="1"/>
  <c r="D20" i="2"/>
  <c r="D30" i="2"/>
  <c r="D31" i="2" s="1"/>
  <c r="D33" i="2" s="1"/>
  <c r="D36" i="2" s="1"/>
  <c r="D53" i="2" s="1"/>
  <c r="C64" i="1"/>
  <c r="D47" i="1"/>
  <c r="D52" i="1" s="1"/>
  <c r="D30" i="1"/>
  <c r="D31" i="1" s="1"/>
  <c r="D33" i="1" s="1"/>
  <c r="D36" i="1" s="1"/>
  <c r="D54" i="1" s="1"/>
  <c r="D20" i="1"/>
  <c r="D12" i="1"/>
  <c r="D21" i="1" s="1"/>
  <c r="D22" i="1" s="1"/>
  <c r="D14" i="1" l="1"/>
  <c r="D16" i="1" s="1"/>
  <c r="D24" i="1" s="1"/>
  <c r="D26" i="1" s="1"/>
  <c r="D53" i="1" s="1"/>
  <c r="D55" i="1" s="1"/>
  <c r="D56" i="1" s="1"/>
  <c r="D12" i="2"/>
  <c r="D14" i="2" l="1"/>
  <c r="D16" i="2" s="1"/>
  <c r="D21" i="2"/>
  <c r="D22" i="2" s="1"/>
  <c r="D24" i="2" l="1"/>
  <c r="D26" i="2" s="1"/>
  <c r="D52" i="2" s="1"/>
  <c r="D55" i="2" s="1"/>
  <c r="D5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5" authorId="0" shapeId="0" xr:uid="{00000000-0006-0000-0000-000001000000}">
      <text>
        <r>
          <rPr>
            <sz val="10"/>
            <color rgb="FF000000"/>
            <rFont val="Arial"/>
            <family val="2"/>
          </rPr>
          <t>Alexandre Louisy:
il dépend de la structure de financement de chaque société, et peut varier fortement d'une société à l'autre.</t>
        </r>
      </text>
    </comment>
    <comment ref="C16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Alexandre Louisy:
C'est ce que vous coute chaque jour votre argent "dehors", et que vous financez pour vos clients
</t>
        </r>
      </text>
    </comment>
    <comment ref="C19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Alexandre Louisy:
Il s'agit de la réduction du DMP constatée
 en moyenne suite à la mise en place d'une relance systématisée comme Upflow
</t>
        </r>
      </text>
    </comment>
    <comment ref="C3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Alexandre Louisy:
Il s'agit de la réduction des irrécouvrables constatée en moyenne suite à la mise en place d'une relance systématisée comme Upflow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5" authorId="0" shapeId="0" xr:uid="{00000000-0006-0000-0100-000001000000}">
      <text>
        <r>
          <rPr>
            <sz val="10"/>
            <color rgb="FF000000"/>
            <rFont val="Arial"/>
            <family val="2"/>
          </rPr>
          <t xml:space="preserve">Alexandre Louisy:
depends on your company financing structures (debt/equity). </t>
        </r>
      </text>
    </comment>
    <comment ref="C16" authorId="0" shapeId="0" xr:uid="{00000000-0006-0000-0100-000002000000}">
      <text>
        <r>
          <rPr>
            <sz val="10"/>
            <color rgb="FF000000"/>
            <rFont val="Arial"/>
            <family val="2"/>
          </rPr>
          <t xml:space="preserve">Alexandre Louisy:
this is the cost of your account receivables each day, that your financing for your customers...
</t>
        </r>
      </text>
    </comment>
    <comment ref="C19" authorId="0" shapeId="0" xr:uid="{00000000-0006-0000-0100-000003000000}">
      <text>
        <r>
          <rPr>
            <sz val="10"/>
            <color rgb="FF000000"/>
            <rFont val="Arial"/>
            <family val="2"/>
          </rPr>
          <t xml:space="preserve">Alexandre Louisy:
this is a typical decrease in DSO we can observe from companies setting up a systematic dunning of outstanding invoices 
</t>
        </r>
      </text>
    </comment>
    <comment ref="C34" authorId="0" shapeId="0" xr:uid="{00000000-0006-0000-0100-000004000000}">
      <text>
        <r>
          <rPr>
            <sz val="10"/>
            <color rgb="FF000000"/>
            <rFont val="Arial"/>
            <family val="2"/>
          </rPr>
          <t xml:space="preserve">Alexandre Louisy:
Setting up a systematic dunning reduces significantly the risk of never getting paid.
</t>
        </r>
      </text>
    </comment>
  </commentList>
</comments>
</file>

<file path=xl/sharedStrings.xml><?xml version="1.0" encoding="utf-8"?>
<sst xmlns="http://schemas.openxmlformats.org/spreadsheetml/2006/main" count="116" uniqueCount="86">
  <si>
    <t>L'objectif de ce tableur est de vous permettre de calculer un cout indicatif par mois sur votre poste clients: temps passé au rapprochement, relance, retards de paiements, pertes sèches, afin d'avoir une idée de ces frais cachés qui sont inputés à votre société.</t>
  </si>
  <si>
    <t>Vous pouvez ajuster les hypothèses dans les cellules en bleu</t>
  </si>
  <si>
    <t>Retards de paiement</t>
  </si>
  <si>
    <t xml:space="preserve">The aim of this spreadsheet is to give you an indicative idea of the costs associated with your accounts receivable: costs associated with payment delays, time spent on matching, dunning, write-offs.  </t>
  </si>
  <si>
    <t>You can adjust inputs in blue, formulas are in black</t>
  </si>
  <si>
    <t>Hypothèses</t>
  </si>
  <si>
    <t>Chiffre d'affaire annuel</t>
  </si>
  <si>
    <t>1/ Payment delays</t>
  </si>
  <si>
    <t>/an</t>
  </si>
  <si>
    <t>Chiffre d'affaire mensuel</t>
  </si>
  <si>
    <t>Assumptions</t>
  </si>
  <si>
    <t>Yearly turnover</t>
  </si>
  <si>
    <t>/mois</t>
  </si>
  <si>
    <t>Délai moyen de paiement actuel constaté</t>
  </si>
  <si>
    <t>/year</t>
  </si>
  <si>
    <t>Average monthly turnover</t>
  </si>
  <si>
    <t>jours</t>
  </si>
  <si>
    <t>Encours de poste client moyen</t>
  </si>
  <si>
    <t>/month</t>
  </si>
  <si>
    <t>Current average time to get paid (DSO)</t>
  </si>
  <si>
    <t>days</t>
  </si>
  <si>
    <t>Estimated accounts receivables</t>
  </si>
  <si>
    <t>Coûts du capital pour financer le BFR</t>
  </si>
  <si>
    <t>Cost of Working Cap (WACC)</t>
  </si>
  <si>
    <t>Coût du BFR par jour</t>
  </si>
  <si>
    <t>Cost of working cap per day</t>
  </si>
  <si>
    <t>/ jour</t>
  </si>
  <si>
    <t>/day</t>
  </si>
  <si>
    <t>Potential reduction in DSO</t>
  </si>
  <si>
    <t xml:space="preserve">Réduction du délai de moyen de paiement </t>
  </si>
  <si>
    <t xml:space="preserve">New time to get paid </t>
  </si>
  <si>
    <t>Nouveau délai moyen de paiement</t>
  </si>
  <si>
    <t>Nouvel encours de poste client</t>
  </si>
  <si>
    <t>New cost of working cap per day</t>
  </si>
  <si>
    <t>Nouveau couts du BFR par jour</t>
  </si>
  <si>
    <t>Saving</t>
  </si>
  <si>
    <t>Economie réalisée</t>
  </si>
  <si>
    <t>Potential saving per month</t>
  </si>
  <si>
    <t>Economie réalisée par mois</t>
  </si>
  <si>
    <t>/ mois</t>
  </si>
  <si>
    <t>Créances irrécouvrables</t>
  </si>
  <si>
    <t>2/ Write offs</t>
  </si>
  <si>
    <t>Default rate on total invoices</t>
  </si>
  <si>
    <t>Taux de défaut irrécouvrables</t>
  </si>
  <si>
    <t>Perte sèche par mois</t>
  </si>
  <si>
    <t>Loss per month</t>
  </si>
  <si>
    <t>Decrease in write off due to proper dunning</t>
  </si>
  <si>
    <t>Réduction des irrécouvrables</t>
  </si>
  <si>
    <t>3/ Time spent on dunning actions</t>
  </si>
  <si>
    <t>Temps passé à la réconciliation et la relance par mois</t>
  </si>
  <si>
    <t>SMIC</t>
  </si>
  <si>
    <t>/h</t>
  </si>
  <si>
    <t>Coefficient du salaire de l'employé par rapport au SMIC</t>
  </si>
  <si>
    <t>Nombre d'employés</t>
  </si>
  <si>
    <t>ETP</t>
  </si>
  <si>
    <t>Temps de réconciliation/relance par employé par jour</t>
  </si>
  <si>
    <t>heure (s)</t>
  </si>
  <si>
    <t>Charges patronales</t>
  </si>
  <si>
    <t>Nombre de jours par mois</t>
  </si>
  <si>
    <t>Coûts chargés par mois:</t>
  </si>
  <si>
    <t>Minimum wage in Europe</t>
  </si>
  <si>
    <t>Multiplication factor for finance team</t>
  </si>
  <si>
    <t>Number of FTE allocated to A/R</t>
  </si>
  <si>
    <t>FTE</t>
  </si>
  <si>
    <t>Time spent on dunning action per day</t>
  </si>
  <si>
    <t>hour(s)</t>
  </si>
  <si>
    <t>Company charges over salary (tax, pensions etc) FR</t>
  </si>
  <si>
    <t>Number of days per month</t>
  </si>
  <si>
    <t>Cost per month</t>
  </si>
  <si>
    <t>/ month</t>
  </si>
  <si>
    <t>Couts totaux du poste clients</t>
  </si>
  <si>
    <t>Economie sur le temps passé</t>
  </si>
  <si>
    <t>Total costs for accounts receivables</t>
  </si>
  <si>
    <t>Savings on DSO improvements</t>
  </si>
  <si>
    <t>Economie sur l'amélioration du délai moyen de paiement</t>
  </si>
  <si>
    <t>Savings on write-offs</t>
  </si>
  <si>
    <t>Economie sur la diminution des irrécouvrables</t>
  </si>
  <si>
    <t>Savings on time spent</t>
  </si>
  <si>
    <t>Economie totale par mois</t>
  </si>
  <si>
    <t>Total potential savings</t>
  </si>
  <si>
    <t>Soit un équivalent en % du CA</t>
  </si>
  <si>
    <t>As % of turnover</t>
  </si>
  <si>
    <t>En fonction de vos hypothèses, l'économie représentée peut etre significative. Ne laissez plus les impayés pénaliser vos marges !</t>
  </si>
  <si>
    <t>Depending on your assumptions, this may be a significant € amount saved every month, or uplift in your net margin.</t>
  </si>
  <si>
    <t>Si vous voulez savoir comment Upflow peut vous aider à mieux gérer votre poste clients et vous faire payer plus rapidement, écrivez nous à experts@upflow.io ou réservez un créneau de discussion avec un de nos experts paiements en cliquant ici :</t>
  </si>
  <si>
    <t>If you want to discover how Upflow could help you at better managing your accounts receivables, saving money and time, please reach out to us at experts@upflow.io or book a convenient slot with one of our experts there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</si>
</sst>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€&quot;"/>
    <numFmt numFmtId="165" formatCode="[$€]#,##0"/>
  </numFmts>
  <fonts count="15" x14ac:knownFonts="1">
    <font>
      <sz val="10"/>
      <color rgb="FF000000"/>
      <name val="Arial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D9E2F3"/>
        <bgColor rgb="FFD9E2F3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164" fontId="5" fillId="0" borderId="0" xfId="0" applyNumberFormat="1" applyFont="1"/>
    <xf numFmtId="0" fontId="1" fillId="0" borderId="0" xfId="0" applyFont="1" applyAlignment="1">
      <alignment wrapText="1"/>
    </xf>
    <xf numFmtId="0" fontId="6" fillId="0" borderId="0" xfId="0" applyFont="1"/>
    <xf numFmtId="165" fontId="5" fillId="0" borderId="0" xfId="0" applyNumberFormat="1" applyFont="1" applyAlignment="1"/>
    <xf numFmtId="165" fontId="0" fillId="0" borderId="0" xfId="0" applyNumberFormat="1" applyFont="1"/>
    <xf numFmtId="0" fontId="5" fillId="0" borderId="0" xfId="0" applyFont="1" applyAlignment="1"/>
    <xf numFmtId="0" fontId="2" fillId="0" borderId="0" xfId="0" applyFont="1" applyAlignment="1"/>
    <xf numFmtId="9" fontId="5" fillId="0" borderId="0" xfId="0" applyNumberFormat="1" applyFont="1"/>
    <xf numFmtId="0" fontId="5" fillId="0" borderId="0" xfId="0" applyFont="1"/>
    <xf numFmtId="0" fontId="0" fillId="0" borderId="0" xfId="0" applyFont="1"/>
    <xf numFmtId="165" fontId="2" fillId="0" borderId="0" xfId="0" applyNumberFormat="1" applyFont="1"/>
    <xf numFmtId="0" fontId="6" fillId="3" borderId="4" xfId="0" applyFont="1" applyFill="1" applyBorder="1"/>
    <xf numFmtId="165" fontId="7" fillId="3" borderId="4" xfId="0" applyNumberFormat="1" applyFont="1" applyFill="1" applyBorder="1"/>
    <xf numFmtId="0" fontId="2" fillId="3" borderId="4" xfId="0" applyFont="1" applyFill="1" applyBorder="1"/>
    <xf numFmtId="0" fontId="4" fillId="0" borderId="0" xfId="0" applyFont="1" applyAlignment="1"/>
    <xf numFmtId="10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0" fontId="0" fillId="3" borderId="4" xfId="0" applyFont="1" applyFill="1" applyBorder="1"/>
    <xf numFmtId="165" fontId="0" fillId="3" borderId="4" xfId="0" applyNumberFormat="1" applyFont="1" applyFill="1" applyBorder="1"/>
    <xf numFmtId="164" fontId="7" fillId="3" borderId="4" xfId="0" applyNumberFormat="1" applyFont="1" applyFill="1" applyBorder="1"/>
    <xf numFmtId="164" fontId="2" fillId="0" borderId="0" xfId="0" applyNumberFormat="1" applyFont="1"/>
    <xf numFmtId="0" fontId="8" fillId="0" borderId="0" xfId="0" applyFont="1"/>
    <xf numFmtId="165" fontId="6" fillId="0" borderId="0" xfId="0" applyNumberFormat="1" applyFont="1"/>
    <xf numFmtId="165" fontId="8" fillId="0" borderId="0" xfId="0" applyNumberFormat="1" applyFont="1"/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10" fontId="9" fillId="4" borderId="4" xfId="0" applyNumberFormat="1" applyFont="1" applyFill="1" applyBorder="1"/>
    <xf numFmtId="10" fontId="10" fillId="4" borderId="4" xfId="0" applyNumberFormat="1" applyFont="1" applyFill="1" applyBorder="1"/>
    <xf numFmtId="10" fontId="5" fillId="0" borderId="0" xfId="0" applyNumberFormat="1" applyFont="1"/>
    <xf numFmtId="0" fontId="4" fillId="5" borderId="0" xfId="0" applyFont="1" applyFill="1"/>
    <xf numFmtId="0" fontId="12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5" borderId="0" xfId="0" applyFont="1" applyFill="1" applyAlignment="1">
      <alignment horizont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1238250</xdr:colOff>
      <xdr:row>1</xdr:row>
      <xdr:rowOff>171450</xdr:rowOff>
    </xdr:from>
    <xdr:ext cx="1943100" cy="495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1</xdr:row>
      <xdr:rowOff>161925</xdr:rowOff>
    </xdr:from>
    <xdr:ext cx="1943100" cy="4953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533400</xdr:colOff>
      <xdr:row>57</xdr:row>
      <xdr:rowOff>142875</xdr:rowOff>
    </xdr:from>
    <xdr:ext cx="1943100" cy="49530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E1000"/>
  <sheetViews>
    <sheetView showGridLines="0" tabSelected="1" workbookViewId="0"/>
  </sheetViews>
  <sheetFormatPr baseColWidth="10" defaultColWidth="14.5" defaultRowHeight="15" customHeight="1" x14ac:dyDescent="0.15"/>
  <cols>
    <col min="1" max="2" width="14.5" customWidth="1"/>
    <col min="3" max="3" width="43" customWidth="1"/>
    <col min="4" max="4" width="14.5" customWidth="1"/>
    <col min="5" max="5" width="8" customWidth="1"/>
    <col min="6" max="6" width="14.5" customWidth="1"/>
  </cols>
  <sheetData>
    <row r="1" spans="2:5" ht="15.75" customHeight="1" x14ac:dyDescent="0.15"/>
    <row r="2" spans="2:5" ht="15.75" customHeight="1" x14ac:dyDescent="0.15"/>
    <row r="3" spans="2:5" ht="15.75" customHeight="1" x14ac:dyDescent="0.15"/>
    <row r="4" spans="2:5" ht="15.75" customHeight="1" x14ac:dyDescent="0.15"/>
    <row r="5" spans="2:5" ht="15.75" customHeight="1" x14ac:dyDescent="0.15"/>
    <row r="6" spans="2:5" ht="45" customHeight="1" x14ac:dyDescent="0.15">
      <c r="B6" s="41" t="s">
        <v>0</v>
      </c>
      <c r="C6" s="37"/>
      <c r="D6" s="37"/>
      <c r="E6" s="37"/>
    </row>
    <row r="7" spans="2:5" ht="30" customHeight="1" x14ac:dyDescent="0.15">
      <c r="B7" s="42" t="s">
        <v>1</v>
      </c>
      <c r="C7" s="37"/>
      <c r="D7" s="37"/>
      <c r="E7" s="37"/>
    </row>
    <row r="8" spans="2:5" ht="15.75" customHeight="1" x14ac:dyDescent="0.15">
      <c r="B8" s="1"/>
      <c r="C8" s="1"/>
      <c r="D8" s="1"/>
      <c r="E8" s="1"/>
    </row>
    <row r="9" spans="2:5" ht="15.75" customHeight="1" x14ac:dyDescent="0.15">
      <c r="B9" s="38" t="s">
        <v>2</v>
      </c>
      <c r="C9" s="39"/>
      <c r="D9" s="39"/>
      <c r="E9" s="40"/>
    </row>
    <row r="10" spans="2:5" ht="15.75" customHeight="1" x14ac:dyDescent="0.15">
      <c r="B10" s="2"/>
      <c r="C10" s="2"/>
      <c r="D10" s="3"/>
      <c r="E10" s="2"/>
    </row>
    <row r="11" spans="2:5" ht="15.75" customHeight="1" x14ac:dyDescent="0.15">
      <c r="B11" s="5" t="s">
        <v>5</v>
      </c>
      <c r="C11" s="2" t="s">
        <v>6</v>
      </c>
      <c r="D11" s="6">
        <v>5000000</v>
      </c>
      <c r="E11" s="2" t="s">
        <v>8</v>
      </c>
    </row>
    <row r="12" spans="2:5" ht="15.75" customHeight="1" x14ac:dyDescent="0.15">
      <c r="C12" s="2" t="s">
        <v>9</v>
      </c>
      <c r="D12" s="7">
        <f>D11/12</f>
        <v>416666.66666666669</v>
      </c>
      <c r="E12" s="2" t="s">
        <v>12</v>
      </c>
    </row>
    <row r="13" spans="2:5" ht="15.75" customHeight="1" x14ac:dyDescent="0.15">
      <c r="C13" s="2" t="s">
        <v>13</v>
      </c>
      <c r="D13" s="8">
        <v>20</v>
      </c>
      <c r="E13" s="2" t="s">
        <v>16</v>
      </c>
    </row>
    <row r="14" spans="2:5" ht="15.75" customHeight="1" x14ac:dyDescent="0.15">
      <c r="B14" s="2"/>
      <c r="C14" s="2" t="s">
        <v>17</v>
      </c>
      <c r="D14" s="7">
        <f>D12*D13/30</f>
        <v>277777.77777777781</v>
      </c>
    </row>
    <row r="15" spans="2:5" ht="15.75" customHeight="1" x14ac:dyDescent="0.15">
      <c r="C15" s="2" t="s">
        <v>22</v>
      </c>
      <c r="D15" s="10">
        <v>0.04</v>
      </c>
      <c r="E15" s="2"/>
    </row>
    <row r="16" spans="2:5" ht="15.75" customHeight="1" x14ac:dyDescent="0.15">
      <c r="C16" s="2" t="s">
        <v>24</v>
      </c>
      <c r="D16" s="7">
        <f>D14*D15/360</f>
        <v>30.864197530864203</v>
      </c>
      <c r="E16" s="2" t="s">
        <v>26</v>
      </c>
    </row>
    <row r="17" spans="2:5" ht="15.75" customHeight="1" x14ac:dyDescent="0.15">
      <c r="C17" s="2"/>
      <c r="D17" s="11"/>
      <c r="E17" s="2"/>
    </row>
    <row r="18" spans="2:5" ht="15.75" customHeight="1" x14ac:dyDescent="0.15">
      <c r="C18" s="2"/>
      <c r="D18" s="11"/>
      <c r="E18" s="2"/>
    </row>
    <row r="19" spans="2:5" ht="15.75" customHeight="1" x14ac:dyDescent="0.15">
      <c r="C19" s="2" t="s">
        <v>29</v>
      </c>
      <c r="D19" s="8">
        <v>10</v>
      </c>
      <c r="E19" s="2" t="s">
        <v>16</v>
      </c>
    </row>
    <row r="20" spans="2:5" ht="15.75" customHeight="1" x14ac:dyDescent="0.15">
      <c r="C20" s="2" t="s">
        <v>31</v>
      </c>
      <c r="D20" s="12">
        <f>D13-D19</f>
        <v>10</v>
      </c>
      <c r="E20" s="2" t="s">
        <v>16</v>
      </c>
    </row>
    <row r="21" spans="2:5" ht="15.75" customHeight="1" x14ac:dyDescent="0.15">
      <c r="C21" s="2" t="s">
        <v>32</v>
      </c>
      <c r="D21" s="7">
        <f>D12*D20/30</f>
        <v>138888.88888888891</v>
      </c>
    </row>
    <row r="22" spans="2:5" ht="15.75" customHeight="1" x14ac:dyDescent="0.15">
      <c r="C22" s="2" t="s">
        <v>34</v>
      </c>
      <c r="D22" s="7">
        <f>D21*D15/360</f>
        <v>15.432098765432102</v>
      </c>
      <c r="E22" s="2" t="s">
        <v>26</v>
      </c>
    </row>
    <row r="23" spans="2:5" ht="15.75" customHeight="1" x14ac:dyDescent="0.15"/>
    <row r="24" spans="2:5" ht="15.75" customHeight="1" x14ac:dyDescent="0.15">
      <c r="C24" s="2" t="s">
        <v>36</v>
      </c>
      <c r="D24" s="13">
        <f>D16-D22</f>
        <v>15.432098765432102</v>
      </c>
      <c r="E24" s="2" t="s">
        <v>26</v>
      </c>
    </row>
    <row r="25" spans="2:5" ht="15.75" customHeight="1" x14ac:dyDescent="0.15"/>
    <row r="26" spans="2:5" ht="15.75" customHeight="1" x14ac:dyDescent="0.15">
      <c r="B26" s="14" t="s">
        <v>38</v>
      </c>
      <c r="C26" s="14"/>
      <c r="D26" s="15">
        <f>D24*30</f>
        <v>462.96296296296305</v>
      </c>
      <c r="E26" s="16" t="s">
        <v>39</v>
      </c>
    </row>
    <row r="27" spans="2:5" ht="15.75" customHeight="1" x14ac:dyDescent="0.15">
      <c r="E27" s="12"/>
    </row>
    <row r="28" spans="2:5" ht="15.75" customHeight="1" x14ac:dyDescent="0.15">
      <c r="B28" s="38" t="s">
        <v>40</v>
      </c>
      <c r="C28" s="39"/>
      <c r="D28" s="39"/>
      <c r="E28" s="40"/>
    </row>
    <row r="29" spans="2:5" ht="15.75" customHeight="1" x14ac:dyDescent="0.15"/>
    <row r="30" spans="2:5" ht="15.75" customHeight="1" x14ac:dyDescent="0.15">
      <c r="B30" s="5" t="s">
        <v>5</v>
      </c>
      <c r="C30" s="2" t="s">
        <v>6</v>
      </c>
      <c r="D30" s="7">
        <f>D11</f>
        <v>5000000</v>
      </c>
      <c r="E30" s="2" t="s">
        <v>8</v>
      </c>
    </row>
    <row r="31" spans="2:5" ht="15.75" customHeight="1" x14ac:dyDescent="0.15">
      <c r="C31" s="2" t="s">
        <v>9</v>
      </c>
      <c r="D31" s="7">
        <f>D30/12</f>
        <v>416666.66666666669</v>
      </c>
      <c r="E31" s="2" t="s">
        <v>12</v>
      </c>
    </row>
    <row r="32" spans="2:5" ht="15.75" customHeight="1" x14ac:dyDescent="0.15">
      <c r="C32" t="s">
        <v>43</v>
      </c>
      <c r="D32" s="18">
        <v>2E-3</v>
      </c>
    </row>
    <row r="33" spans="2:5" ht="15.75" customHeight="1" x14ac:dyDescent="0.15">
      <c r="C33" t="s">
        <v>44</v>
      </c>
      <c r="D33" s="7">
        <f>D32*D31</f>
        <v>833.33333333333337</v>
      </c>
      <c r="E33" s="2" t="s">
        <v>39</v>
      </c>
    </row>
    <row r="34" spans="2:5" ht="15.75" customHeight="1" x14ac:dyDescent="0.15">
      <c r="C34" t="s">
        <v>47</v>
      </c>
      <c r="D34" s="19">
        <v>0.3</v>
      </c>
    </row>
    <row r="35" spans="2:5" ht="15.75" customHeight="1" x14ac:dyDescent="0.15">
      <c r="D35" s="19"/>
    </row>
    <row r="36" spans="2:5" ht="15.75" customHeight="1" x14ac:dyDescent="0.15">
      <c r="B36" s="14" t="s">
        <v>38</v>
      </c>
      <c r="C36" s="20"/>
      <c r="D36" s="21">
        <f>D34*D33</f>
        <v>250</v>
      </c>
      <c r="E36" s="16" t="s">
        <v>39</v>
      </c>
    </row>
    <row r="37" spans="2:5" ht="15.75" customHeight="1" x14ac:dyDescent="0.15"/>
    <row r="38" spans="2:5" ht="15.75" customHeight="1" x14ac:dyDescent="0.15">
      <c r="B38" s="38" t="s">
        <v>49</v>
      </c>
      <c r="C38" s="39"/>
      <c r="D38" s="39"/>
      <c r="E38" s="40"/>
    </row>
    <row r="39" spans="2:5" ht="15.75" customHeight="1" x14ac:dyDescent="0.15">
      <c r="B39" s="2"/>
      <c r="C39" s="2"/>
      <c r="D39" s="3"/>
      <c r="E39" s="2"/>
    </row>
    <row r="40" spans="2:5" ht="15.75" customHeight="1" x14ac:dyDescent="0.15">
      <c r="B40" s="5" t="s">
        <v>5</v>
      </c>
      <c r="C40" s="2" t="s">
        <v>50</v>
      </c>
      <c r="D40" s="3">
        <v>10</v>
      </c>
      <c r="E40" s="2" t="s">
        <v>51</v>
      </c>
    </row>
    <row r="41" spans="2:5" ht="15.75" customHeight="1" x14ac:dyDescent="0.15">
      <c r="B41" s="2"/>
      <c r="C41" s="2" t="s">
        <v>52</v>
      </c>
      <c r="D41" s="11">
        <v>1.5</v>
      </c>
      <c r="E41" s="2"/>
    </row>
    <row r="42" spans="2:5" ht="15.75" customHeight="1" x14ac:dyDescent="0.15">
      <c r="C42" s="2" t="s">
        <v>53</v>
      </c>
      <c r="D42" s="11">
        <v>1</v>
      </c>
      <c r="E42" s="2" t="s">
        <v>54</v>
      </c>
    </row>
    <row r="43" spans="2:5" ht="15.75" customHeight="1" x14ac:dyDescent="0.15">
      <c r="C43" s="2" t="s">
        <v>55</v>
      </c>
      <c r="D43" s="8">
        <v>0.5</v>
      </c>
      <c r="E43" s="2" t="s">
        <v>56</v>
      </c>
    </row>
    <row r="44" spans="2:5" ht="15.75" customHeight="1" x14ac:dyDescent="0.15">
      <c r="C44" s="2" t="s">
        <v>57</v>
      </c>
      <c r="D44" s="10">
        <v>0.42</v>
      </c>
    </row>
    <row r="45" spans="2:5" ht="15.75" customHeight="1" x14ac:dyDescent="0.15">
      <c r="C45" s="2" t="s">
        <v>58</v>
      </c>
      <c r="D45" s="11">
        <v>20</v>
      </c>
    </row>
    <row r="46" spans="2:5" ht="15.75" customHeight="1" x14ac:dyDescent="0.15">
      <c r="D46" s="11"/>
    </row>
    <row r="47" spans="2:5" ht="15.75" customHeight="1" x14ac:dyDescent="0.15">
      <c r="B47" s="14" t="s">
        <v>59</v>
      </c>
      <c r="C47" s="14"/>
      <c r="D47" s="22">
        <f>D40*D42*D43*D41*(1+D44)*D45</f>
        <v>212.99999999999997</v>
      </c>
      <c r="E47" s="16" t="s">
        <v>69</v>
      </c>
    </row>
    <row r="48" spans="2:5" ht="15.75" customHeight="1" x14ac:dyDescent="0.15"/>
    <row r="49" spans="2:5" ht="15.75" customHeight="1" x14ac:dyDescent="0.15"/>
    <row r="50" spans="2:5" ht="15.75" customHeight="1" x14ac:dyDescent="0.15">
      <c r="B50" s="38" t="s">
        <v>70</v>
      </c>
      <c r="C50" s="39"/>
      <c r="D50" s="39"/>
      <c r="E50" s="40"/>
    </row>
    <row r="51" spans="2:5" ht="15.75" customHeight="1" x14ac:dyDescent="0.15"/>
    <row r="52" spans="2:5" ht="15.75" customHeight="1" x14ac:dyDescent="0.15">
      <c r="B52" s="2" t="s">
        <v>71</v>
      </c>
      <c r="D52" s="23">
        <f>D47</f>
        <v>212.99999999999997</v>
      </c>
    </row>
    <row r="53" spans="2:5" ht="15.75" customHeight="1" x14ac:dyDescent="0.15">
      <c r="B53" s="2" t="s">
        <v>74</v>
      </c>
      <c r="D53" s="13">
        <f>D26</f>
        <v>462.96296296296305</v>
      </c>
    </row>
    <row r="54" spans="2:5" ht="15.75" customHeight="1" x14ac:dyDescent="0.15">
      <c r="B54" s="2" t="s">
        <v>76</v>
      </c>
      <c r="D54" s="13">
        <f>D36</f>
        <v>250</v>
      </c>
    </row>
    <row r="55" spans="2:5" ht="15.75" customHeight="1" x14ac:dyDescent="0.15">
      <c r="B55" s="5" t="s">
        <v>78</v>
      </c>
      <c r="C55" s="5"/>
      <c r="D55" s="25">
        <f>D53+D52+D54</f>
        <v>925.96296296296305</v>
      </c>
      <c r="E55" s="5"/>
    </row>
    <row r="56" spans="2:5" ht="15.75" customHeight="1" x14ac:dyDescent="0.15">
      <c r="B56" s="27" t="s">
        <v>80</v>
      </c>
      <c r="C56" s="27"/>
      <c r="D56" s="30">
        <f>D55/D12</f>
        <v>2.222311111111111E-3</v>
      </c>
    </row>
    <row r="57" spans="2:5" ht="15.75" customHeight="1" x14ac:dyDescent="0.15"/>
    <row r="58" spans="2:5" ht="15.75" customHeight="1" x14ac:dyDescent="0.15"/>
    <row r="59" spans="2:5" ht="15.75" customHeight="1" x14ac:dyDescent="0.15">
      <c r="B59" s="2"/>
      <c r="C59" s="2"/>
      <c r="D59" s="32"/>
    </row>
    <row r="60" spans="2:5" ht="27" customHeight="1" x14ac:dyDescent="0.15">
      <c r="B60" s="36" t="s">
        <v>82</v>
      </c>
      <c r="C60" s="37"/>
      <c r="D60" s="37"/>
      <c r="E60" s="37"/>
    </row>
    <row r="61" spans="2:5" ht="15.75" customHeight="1" x14ac:dyDescent="0.15">
      <c r="B61" s="36" t="s">
        <v>84</v>
      </c>
      <c r="C61" s="37"/>
      <c r="D61" s="37"/>
      <c r="E61" s="37"/>
    </row>
    <row r="62" spans="2:5" ht="15.75" customHeight="1" x14ac:dyDescent="0.15">
      <c r="B62" s="37"/>
      <c r="C62" s="37"/>
      <c r="D62" s="37"/>
      <c r="E62" s="37"/>
    </row>
    <row r="63" spans="2:5" ht="15.75" customHeight="1" x14ac:dyDescent="0.15">
      <c r="B63" s="37"/>
      <c r="C63" s="37"/>
      <c r="D63" s="37"/>
      <c r="E63" s="37"/>
    </row>
    <row r="64" spans="2:5" ht="15.75" customHeight="1" x14ac:dyDescent="0.15">
      <c r="B64" s="33"/>
      <c r="C64" s="34" t="str">
        <f>HYPERLINK("https://calendly.com/upflow-experts/upflow-introduction","Parlez à un expert")</f>
        <v>Parlez à un expert</v>
      </c>
      <c r="D64" s="33"/>
      <c r="E64" s="33"/>
    </row>
    <row r="65" spans="2:5" ht="15.75" customHeight="1" x14ac:dyDescent="0.15">
      <c r="B65" s="33"/>
      <c r="C65" s="33"/>
      <c r="D65" s="33"/>
      <c r="E65" s="33"/>
    </row>
    <row r="66" spans="2:5" ht="15.75" customHeight="1" x14ac:dyDescent="0.15"/>
    <row r="67" spans="2:5" ht="15.75" customHeight="1" x14ac:dyDescent="0.15"/>
    <row r="68" spans="2:5" ht="15.75" customHeight="1" x14ac:dyDescent="0.15"/>
    <row r="69" spans="2:5" ht="15.75" customHeight="1" x14ac:dyDescent="0.15"/>
    <row r="70" spans="2:5" ht="15.75" customHeight="1" x14ac:dyDescent="0.15"/>
    <row r="71" spans="2:5" ht="15.75" customHeight="1" x14ac:dyDescent="0.15"/>
    <row r="72" spans="2:5" ht="15.75" customHeight="1" x14ac:dyDescent="0.15"/>
    <row r="73" spans="2:5" ht="15.75" customHeight="1" x14ac:dyDescent="0.15"/>
    <row r="74" spans="2:5" ht="15.75" customHeight="1" x14ac:dyDescent="0.15"/>
    <row r="75" spans="2:5" ht="15.75" customHeight="1" x14ac:dyDescent="0.15"/>
    <row r="76" spans="2:5" ht="15.75" customHeight="1" x14ac:dyDescent="0.15"/>
    <row r="77" spans="2:5" ht="15.75" customHeight="1" x14ac:dyDescent="0.15"/>
    <row r="78" spans="2:5" ht="15.75" customHeight="1" x14ac:dyDescent="0.15"/>
    <row r="79" spans="2:5" ht="15.75" customHeight="1" x14ac:dyDescent="0.15"/>
    <row r="80" spans="2:5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8">
    <mergeCell ref="B60:E60"/>
    <mergeCell ref="B61:E63"/>
    <mergeCell ref="B50:E50"/>
    <mergeCell ref="B9:E9"/>
    <mergeCell ref="B6:E6"/>
    <mergeCell ref="B7:E7"/>
    <mergeCell ref="B28:E28"/>
    <mergeCell ref="B38:E38"/>
  </mergeCell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J1000"/>
  <sheetViews>
    <sheetView showGridLines="0" topLeftCell="A6" workbookViewId="0">
      <selection activeCell="D12" sqref="D12"/>
    </sheetView>
  </sheetViews>
  <sheetFormatPr baseColWidth="10" defaultColWidth="14.5" defaultRowHeight="15" customHeight="1" x14ac:dyDescent="0.15"/>
  <cols>
    <col min="1" max="2" width="14.5" customWidth="1"/>
    <col min="3" max="3" width="43" customWidth="1"/>
    <col min="4" max="4" width="14.5" customWidth="1"/>
    <col min="5" max="5" width="8" customWidth="1"/>
    <col min="6" max="6" width="14.5" customWidth="1"/>
  </cols>
  <sheetData>
    <row r="1" spans="2:10" ht="15.75" customHeight="1" x14ac:dyDescent="0.15"/>
    <row r="2" spans="2:10" ht="15.75" customHeight="1" x14ac:dyDescent="0.15"/>
    <row r="3" spans="2:10" ht="15.75" customHeight="1" x14ac:dyDescent="0.15"/>
    <row r="4" spans="2:10" ht="15.75" customHeight="1" x14ac:dyDescent="0.15"/>
    <row r="5" spans="2:10" ht="15.75" customHeight="1" x14ac:dyDescent="0.15"/>
    <row r="6" spans="2:10" ht="45" customHeight="1" x14ac:dyDescent="0.15">
      <c r="B6" s="41" t="s">
        <v>3</v>
      </c>
      <c r="C6" s="37"/>
      <c r="D6" s="37"/>
      <c r="E6" s="37"/>
      <c r="G6" s="4"/>
      <c r="H6" s="4"/>
      <c r="I6" s="4"/>
      <c r="J6" s="4"/>
    </row>
    <row r="7" spans="2:10" ht="30" customHeight="1" x14ac:dyDescent="0.15">
      <c r="B7" s="42" t="s">
        <v>4</v>
      </c>
      <c r="C7" s="37"/>
      <c r="D7" s="37"/>
      <c r="E7" s="37"/>
      <c r="G7" s="4"/>
      <c r="H7" s="4"/>
      <c r="I7" s="4"/>
      <c r="J7" s="4"/>
    </row>
    <row r="8" spans="2:10" ht="15.75" customHeight="1" x14ac:dyDescent="0.15">
      <c r="B8" s="1"/>
      <c r="C8" s="1"/>
      <c r="D8" s="1"/>
      <c r="E8" s="1"/>
      <c r="G8" s="4"/>
      <c r="H8" s="4"/>
      <c r="I8" s="4"/>
      <c r="J8" s="4"/>
    </row>
    <row r="9" spans="2:10" ht="15.75" customHeight="1" x14ac:dyDescent="0.15">
      <c r="B9" s="38" t="s">
        <v>7</v>
      </c>
      <c r="C9" s="39"/>
      <c r="D9" s="39"/>
      <c r="E9" s="40"/>
      <c r="G9" s="4"/>
      <c r="H9" s="4"/>
      <c r="I9" s="4"/>
      <c r="J9" s="4"/>
    </row>
    <row r="10" spans="2:10" ht="15.75" customHeight="1" x14ac:dyDescent="0.15">
      <c r="B10" s="2"/>
      <c r="C10" s="2"/>
      <c r="D10" s="3"/>
      <c r="E10" s="2"/>
      <c r="G10" s="4"/>
      <c r="H10" s="4"/>
      <c r="I10" s="4"/>
      <c r="J10" s="4"/>
    </row>
    <row r="11" spans="2:10" ht="15.75" customHeight="1" x14ac:dyDescent="0.15">
      <c r="B11" s="5" t="s">
        <v>10</v>
      </c>
      <c r="C11" s="2" t="s">
        <v>11</v>
      </c>
      <c r="D11" s="6">
        <v>5000000</v>
      </c>
      <c r="E11" s="2" t="s">
        <v>14</v>
      </c>
      <c r="G11" s="4"/>
      <c r="H11" s="4"/>
      <c r="I11" s="4"/>
      <c r="J11" s="4"/>
    </row>
    <row r="12" spans="2:10" ht="15.75" customHeight="1" x14ac:dyDescent="0.15">
      <c r="C12" s="2" t="s">
        <v>15</v>
      </c>
      <c r="D12" s="7">
        <f>D11/12</f>
        <v>416666.66666666669</v>
      </c>
      <c r="E12" s="2" t="s">
        <v>18</v>
      </c>
    </row>
    <row r="13" spans="2:10" ht="15.75" customHeight="1" x14ac:dyDescent="0.15">
      <c r="C13" s="9" t="s">
        <v>19</v>
      </c>
      <c r="D13" s="8">
        <v>60</v>
      </c>
      <c r="E13" s="2" t="s">
        <v>20</v>
      </c>
    </row>
    <row r="14" spans="2:10" ht="15.75" customHeight="1" x14ac:dyDescent="0.15">
      <c r="B14" s="2"/>
      <c r="C14" s="2" t="s">
        <v>21</v>
      </c>
      <c r="D14" s="7">
        <f>D12*D13/30</f>
        <v>833333.33333333337</v>
      </c>
    </row>
    <row r="15" spans="2:10" ht="15.75" customHeight="1" x14ac:dyDescent="0.15">
      <c r="C15" s="2" t="s">
        <v>23</v>
      </c>
      <c r="D15" s="10">
        <v>0.04</v>
      </c>
      <c r="E15" s="2"/>
    </row>
    <row r="16" spans="2:10" ht="15.75" customHeight="1" x14ac:dyDescent="0.15">
      <c r="C16" s="2" t="s">
        <v>25</v>
      </c>
      <c r="D16" s="7">
        <f>D14*D15/360</f>
        <v>92.592592592592595</v>
      </c>
      <c r="E16" s="2" t="s">
        <v>27</v>
      </c>
    </row>
    <row r="17" spans="2:5" ht="15.75" customHeight="1" x14ac:dyDescent="0.15">
      <c r="C17" s="2"/>
      <c r="D17" s="11"/>
      <c r="E17" s="2"/>
    </row>
    <row r="18" spans="2:5" ht="15.75" customHeight="1" x14ac:dyDescent="0.15">
      <c r="C18" s="2"/>
      <c r="D18" s="11"/>
      <c r="E18" s="2"/>
    </row>
    <row r="19" spans="2:5" ht="15.75" customHeight="1" x14ac:dyDescent="0.15">
      <c r="C19" s="2" t="s">
        <v>28</v>
      </c>
      <c r="D19" s="8">
        <v>15</v>
      </c>
      <c r="E19" s="2" t="s">
        <v>20</v>
      </c>
    </row>
    <row r="20" spans="2:5" ht="15.75" customHeight="1" x14ac:dyDescent="0.15">
      <c r="C20" s="2" t="s">
        <v>30</v>
      </c>
      <c r="D20" s="12">
        <f>D13-D19</f>
        <v>45</v>
      </c>
      <c r="E20" s="2" t="s">
        <v>20</v>
      </c>
    </row>
    <row r="21" spans="2:5" ht="15.75" customHeight="1" x14ac:dyDescent="0.15">
      <c r="C21" s="2" t="s">
        <v>32</v>
      </c>
      <c r="D21" s="7">
        <f>D12*D20/30</f>
        <v>625000</v>
      </c>
    </row>
    <row r="22" spans="2:5" ht="15.75" customHeight="1" x14ac:dyDescent="0.15">
      <c r="C22" s="2" t="s">
        <v>33</v>
      </c>
      <c r="D22" s="7">
        <f>D21*D15/360</f>
        <v>69.444444444444443</v>
      </c>
      <c r="E22" s="2" t="s">
        <v>27</v>
      </c>
    </row>
    <row r="23" spans="2:5" ht="15.75" customHeight="1" x14ac:dyDescent="0.15">
      <c r="E23" s="2"/>
    </row>
    <row r="24" spans="2:5" ht="15.75" customHeight="1" x14ac:dyDescent="0.15">
      <c r="C24" s="2" t="s">
        <v>35</v>
      </c>
      <c r="D24" s="13">
        <f>D16-D22</f>
        <v>23.148148148148152</v>
      </c>
      <c r="E24" s="2" t="s">
        <v>27</v>
      </c>
    </row>
    <row r="25" spans="2:5" ht="15.75" customHeight="1" x14ac:dyDescent="0.15"/>
    <row r="26" spans="2:5" ht="15.75" customHeight="1" x14ac:dyDescent="0.15">
      <c r="B26" s="14" t="s">
        <v>37</v>
      </c>
      <c r="C26" s="14"/>
      <c r="D26" s="15">
        <f>D24*30</f>
        <v>694.44444444444457</v>
      </c>
      <c r="E26" s="16" t="s">
        <v>18</v>
      </c>
    </row>
    <row r="27" spans="2:5" ht="15.75" customHeight="1" x14ac:dyDescent="0.15">
      <c r="E27" s="12"/>
    </row>
    <row r="28" spans="2:5" ht="15.75" customHeight="1" x14ac:dyDescent="0.15">
      <c r="B28" s="38" t="s">
        <v>41</v>
      </c>
      <c r="C28" s="39"/>
      <c r="D28" s="39"/>
      <c r="E28" s="40"/>
    </row>
    <row r="29" spans="2:5" ht="15.75" customHeight="1" x14ac:dyDescent="0.15"/>
    <row r="30" spans="2:5" ht="15.75" customHeight="1" x14ac:dyDescent="0.15">
      <c r="B30" s="5" t="s">
        <v>10</v>
      </c>
      <c r="C30" s="2" t="s">
        <v>11</v>
      </c>
      <c r="D30" s="7">
        <f>D11</f>
        <v>5000000</v>
      </c>
      <c r="E30" s="2" t="s">
        <v>14</v>
      </c>
    </row>
    <row r="31" spans="2:5" ht="15.75" customHeight="1" x14ac:dyDescent="0.15">
      <c r="C31" s="2" t="s">
        <v>15</v>
      </c>
      <c r="D31" s="7">
        <f>D30/12</f>
        <v>416666.66666666669</v>
      </c>
      <c r="E31" s="2" t="s">
        <v>18</v>
      </c>
    </row>
    <row r="32" spans="2:5" ht="15.75" customHeight="1" x14ac:dyDescent="0.15">
      <c r="C32" s="17" t="s">
        <v>42</v>
      </c>
      <c r="D32" s="18">
        <v>2E-3</v>
      </c>
    </row>
    <row r="33" spans="2:5" ht="15.75" customHeight="1" x14ac:dyDescent="0.15">
      <c r="C33" t="s">
        <v>45</v>
      </c>
      <c r="D33" s="7">
        <f>D32*D31</f>
        <v>833.33333333333337</v>
      </c>
      <c r="E33" s="2" t="s">
        <v>18</v>
      </c>
    </row>
    <row r="34" spans="2:5" ht="15.75" customHeight="1" x14ac:dyDescent="0.15">
      <c r="C34" t="s">
        <v>46</v>
      </c>
      <c r="D34" s="19">
        <v>0.3</v>
      </c>
    </row>
    <row r="35" spans="2:5" ht="15.75" customHeight="1" x14ac:dyDescent="0.15">
      <c r="D35" s="19"/>
    </row>
    <row r="36" spans="2:5" ht="15.75" customHeight="1" x14ac:dyDescent="0.15">
      <c r="B36" s="14" t="s">
        <v>37</v>
      </c>
      <c r="C36" s="20"/>
      <c r="D36" s="21">
        <f>D34*D33</f>
        <v>250</v>
      </c>
      <c r="E36" s="16" t="s">
        <v>18</v>
      </c>
    </row>
    <row r="37" spans="2:5" ht="15.75" customHeight="1" x14ac:dyDescent="0.15"/>
    <row r="38" spans="2:5" ht="15.75" customHeight="1" x14ac:dyDescent="0.15"/>
    <row r="39" spans="2:5" ht="15.75" customHeight="1" x14ac:dyDescent="0.15">
      <c r="B39" s="38" t="s">
        <v>48</v>
      </c>
      <c r="C39" s="39"/>
      <c r="D39" s="39"/>
      <c r="E39" s="40"/>
    </row>
    <row r="40" spans="2:5" ht="15.75" customHeight="1" x14ac:dyDescent="0.15">
      <c r="B40" s="2"/>
      <c r="C40" s="2"/>
      <c r="D40" s="3"/>
      <c r="E40" s="2"/>
    </row>
    <row r="41" spans="2:5" ht="15.75" customHeight="1" x14ac:dyDescent="0.15">
      <c r="B41" s="5" t="s">
        <v>10</v>
      </c>
      <c r="C41" s="2" t="s">
        <v>60</v>
      </c>
      <c r="D41" s="3">
        <v>10</v>
      </c>
      <c r="E41" s="2" t="s">
        <v>51</v>
      </c>
    </row>
    <row r="42" spans="2:5" ht="15.75" customHeight="1" x14ac:dyDescent="0.15">
      <c r="B42" s="2"/>
      <c r="C42" s="2" t="s">
        <v>61</v>
      </c>
      <c r="D42" s="11">
        <v>1.5</v>
      </c>
      <c r="E42" s="2"/>
    </row>
    <row r="43" spans="2:5" ht="15.75" customHeight="1" x14ac:dyDescent="0.15">
      <c r="C43" s="2" t="s">
        <v>62</v>
      </c>
      <c r="D43" s="8">
        <v>1</v>
      </c>
      <c r="E43" s="2" t="s">
        <v>63</v>
      </c>
    </row>
    <row r="44" spans="2:5" ht="15.75" customHeight="1" x14ac:dyDescent="0.15">
      <c r="C44" s="2" t="s">
        <v>64</v>
      </c>
      <c r="D44" s="8">
        <v>0.7</v>
      </c>
      <c r="E44" s="2" t="s">
        <v>65</v>
      </c>
    </row>
    <row r="45" spans="2:5" ht="15.75" customHeight="1" x14ac:dyDescent="0.15">
      <c r="C45" s="2" t="s">
        <v>66</v>
      </c>
      <c r="D45" s="10">
        <v>0.42</v>
      </c>
    </row>
    <row r="46" spans="2:5" ht="15.75" customHeight="1" x14ac:dyDescent="0.15">
      <c r="C46" s="2" t="s">
        <v>67</v>
      </c>
      <c r="D46" s="11">
        <v>20</v>
      </c>
    </row>
    <row r="47" spans="2:5" ht="15.75" customHeight="1" x14ac:dyDescent="0.15">
      <c r="D47" s="11"/>
    </row>
    <row r="48" spans="2:5" ht="15.75" customHeight="1" x14ac:dyDescent="0.15">
      <c r="B48" s="14" t="s">
        <v>68</v>
      </c>
      <c r="C48" s="14"/>
      <c r="D48" s="22">
        <f>D41*D43*D44*D42*(1+D45)*D46</f>
        <v>298.2</v>
      </c>
      <c r="E48" s="16" t="s">
        <v>18</v>
      </c>
    </row>
    <row r="49" spans="2:5" ht="15.75" customHeight="1" x14ac:dyDescent="0.15"/>
    <row r="50" spans="2:5" ht="15.75" customHeight="1" x14ac:dyDescent="0.15">
      <c r="B50" s="38" t="s">
        <v>72</v>
      </c>
      <c r="C50" s="39"/>
      <c r="D50" s="39"/>
      <c r="E50" s="40"/>
    </row>
    <row r="51" spans="2:5" ht="15.75" customHeight="1" x14ac:dyDescent="0.15"/>
    <row r="52" spans="2:5" ht="15.75" customHeight="1" x14ac:dyDescent="0.15">
      <c r="B52" s="2" t="s">
        <v>73</v>
      </c>
      <c r="D52" s="13">
        <f>D26</f>
        <v>694.44444444444457</v>
      </c>
    </row>
    <row r="53" spans="2:5" ht="15.75" customHeight="1" x14ac:dyDescent="0.15">
      <c r="B53" s="2" t="s">
        <v>75</v>
      </c>
      <c r="D53" s="13">
        <f>D36</f>
        <v>250</v>
      </c>
    </row>
    <row r="54" spans="2:5" ht="15.75" customHeight="1" x14ac:dyDescent="0.15">
      <c r="B54" s="2" t="s">
        <v>77</v>
      </c>
      <c r="D54" s="23">
        <f>D48</f>
        <v>298.2</v>
      </c>
    </row>
    <row r="55" spans="2:5" ht="15.75" customHeight="1" x14ac:dyDescent="0.2">
      <c r="B55" s="24" t="s">
        <v>79</v>
      </c>
      <c r="C55" s="24"/>
      <c r="D55" s="26">
        <f>D52+D54+D53</f>
        <v>1242.6444444444446</v>
      </c>
      <c r="E55" s="5"/>
    </row>
    <row r="56" spans="2:5" ht="15.75" customHeight="1" x14ac:dyDescent="0.2">
      <c r="B56" s="28" t="s">
        <v>81</v>
      </c>
      <c r="C56" s="29"/>
      <c r="D56" s="31">
        <f>D55/D12</f>
        <v>2.9823466666666671E-3</v>
      </c>
    </row>
    <row r="57" spans="2:5" ht="15.75" customHeight="1" x14ac:dyDescent="0.15"/>
    <row r="58" spans="2:5" ht="15.75" customHeight="1" x14ac:dyDescent="0.15"/>
    <row r="59" spans="2:5" ht="15.75" customHeight="1" x14ac:dyDescent="0.15">
      <c r="B59" s="2"/>
      <c r="C59" s="2"/>
      <c r="D59" s="32"/>
    </row>
    <row r="60" spans="2:5" ht="15.75" customHeight="1" x14ac:dyDescent="0.15">
      <c r="C60" s="2"/>
      <c r="E60" s="2"/>
    </row>
    <row r="61" spans="2:5" ht="15.75" customHeight="1" x14ac:dyDescent="0.15"/>
    <row r="62" spans="2:5" ht="15.75" customHeight="1" x14ac:dyDescent="0.15">
      <c r="B62" s="43" t="s">
        <v>83</v>
      </c>
      <c r="C62" s="37"/>
      <c r="D62" s="37"/>
      <c r="E62" s="37"/>
    </row>
    <row r="63" spans="2:5" ht="15.75" customHeight="1" x14ac:dyDescent="0.15">
      <c r="B63" s="44" t="s">
        <v>85</v>
      </c>
      <c r="C63" s="37"/>
      <c r="D63" s="37"/>
      <c r="E63" s="37"/>
    </row>
    <row r="64" spans="2:5" ht="15.75" customHeight="1" x14ac:dyDescent="0.15">
      <c r="B64" s="37"/>
      <c r="C64" s="37"/>
      <c r="D64" s="37"/>
      <c r="E64" s="37"/>
    </row>
    <row r="65" spans="2:5" ht="15.75" customHeight="1" x14ac:dyDescent="0.15">
      <c r="B65" s="37"/>
      <c r="C65" s="37"/>
      <c r="D65" s="37"/>
      <c r="E65" s="37"/>
    </row>
    <row r="66" spans="2:5" ht="15.75" customHeight="1" x14ac:dyDescent="0.15">
      <c r="C66" s="35" t="str">
        <f>HYPERLINK("https://calendly.com/upflow-experts/upflow-introduction","Talk to an Expert")</f>
        <v>Talk to an Expert</v>
      </c>
    </row>
    <row r="67" spans="2:5" ht="15.75" customHeight="1" x14ac:dyDescent="0.15"/>
    <row r="68" spans="2:5" ht="15.75" customHeight="1" x14ac:dyDescent="0.15"/>
    <row r="69" spans="2:5" ht="15.75" customHeight="1" x14ac:dyDescent="0.15"/>
    <row r="70" spans="2:5" ht="15.75" customHeight="1" x14ac:dyDescent="0.15"/>
    <row r="71" spans="2:5" ht="15.75" customHeight="1" x14ac:dyDescent="0.15"/>
    <row r="72" spans="2:5" ht="15.75" customHeight="1" x14ac:dyDescent="0.15"/>
    <row r="73" spans="2:5" ht="15.75" customHeight="1" x14ac:dyDescent="0.15"/>
    <row r="74" spans="2:5" ht="15.75" customHeight="1" x14ac:dyDescent="0.15"/>
    <row r="75" spans="2:5" ht="15.75" customHeight="1" x14ac:dyDescent="0.15"/>
    <row r="76" spans="2:5" ht="15.75" customHeight="1" x14ac:dyDescent="0.15"/>
    <row r="77" spans="2:5" ht="15.75" customHeight="1" x14ac:dyDescent="0.15"/>
    <row r="78" spans="2:5" ht="15.75" customHeight="1" x14ac:dyDescent="0.15"/>
    <row r="79" spans="2:5" ht="15.75" customHeight="1" x14ac:dyDescent="0.15"/>
    <row r="80" spans="2:5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8">
    <mergeCell ref="B62:E62"/>
    <mergeCell ref="B63:E65"/>
    <mergeCell ref="B50:E50"/>
    <mergeCell ref="B6:E6"/>
    <mergeCell ref="B7:E7"/>
    <mergeCell ref="B9:E9"/>
    <mergeCell ref="B39:E39"/>
    <mergeCell ref="B28:E28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 Couts Poste Clients</vt:lpstr>
      <vt:lpstr>EN Accounts receivable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Alexandre Louisy</cp:lastModifiedBy>
  <dcterms:modified xsi:type="dcterms:W3CDTF">2019-06-19T22:36:22Z</dcterms:modified>
</cp:coreProperties>
</file>